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oao/Downloads/"/>
    </mc:Choice>
  </mc:AlternateContent>
  <xr:revisionPtr revIDLastSave="0" documentId="13_ncr:1_{B33883B7-AE84-EB4E-A7DE-4D10974E5507}" xr6:coauthVersionLast="43" xr6:coauthVersionMax="43" xr10:uidLastSave="{00000000-0000-0000-0000-000000000000}"/>
  <bookViews>
    <workbookView xWindow="0" yWindow="0" windowWidth="25600" windowHeight="16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5" i="1" l="1"/>
  <c r="C173" i="1"/>
  <c r="C133" i="1"/>
  <c r="C135" i="1"/>
  <c r="C127" i="1"/>
  <c r="C101" i="1"/>
  <c r="C104" i="1"/>
  <c r="C103" i="1"/>
  <c r="C51" i="1"/>
  <c r="C40" i="1"/>
  <c r="C37" i="1"/>
  <c r="C36" i="1"/>
  <c r="C16" i="1"/>
  <c r="C15" i="1"/>
  <c r="C14" i="1"/>
  <c r="C13" i="1"/>
  <c r="C87" i="1" l="1"/>
  <c r="C149" i="1"/>
  <c r="C137" i="1"/>
  <c r="C110" i="1"/>
  <c r="K57" i="1"/>
  <c r="K37" i="1"/>
  <c r="K38" i="1"/>
  <c r="K40" i="1"/>
  <c r="K36" i="1"/>
  <c r="K15" i="1"/>
  <c r="L15" i="1" s="1"/>
  <c r="K16" i="1"/>
  <c r="L16" i="1" s="1"/>
  <c r="M7" i="1"/>
  <c r="C8" i="1" l="1"/>
  <c r="C119" i="1"/>
  <c r="C17" i="1"/>
</calcChain>
</file>

<file path=xl/sharedStrings.xml><?xml version="1.0" encoding="utf-8"?>
<sst xmlns="http://schemas.openxmlformats.org/spreadsheetml/2006/main" count="165" uniqueCount="111">
  <si>
    <t>หมวดเงินเดือนและค่าจ้างประจำ</t>
  </si>
  <si>
    <t>ลำดับที่</t>
  </si>
  <si>
    <t>รายการ</t>
  </si>
  <si>
    <t>งบประมาณ</t>
  </si>
  <si>
    <t>หมายเหตุ</t>
  </si>
  <si>
    <t>รวมยอดเบิกจ่าย</t>
  </si>
  <si>
    <t>หมวดค่าตอบแทน</t>
  </si>
  <si>
    <t>ค่าตอบแทนผู้ปฏิบัติราชการอันเป็นประโยชน์ฯ</t>
  </si>
  <si>
    <t>ค่าเช่าบ้าน</t>
  </si>
  <si>
    <t>ค่าช่วยเหลือบุตร</t>
  </si>
  <si>
    <t>หมวดค่าใช้สอย</t>
  </si>
  <si>
    <t>ค่าธรรมเนียมและค่าลงทะเบียน</t>
  </si>
  <si>
    <t>ค่าจ้างเหมาบริการ</t>
  </si>
  <si>
    <t>ค่ารับรองประชุมสภา</t>
  </si>
  <si>
    <t>ค่าใช้จ่ายเดินทางไปราชการ</t>
  </si>
  <si>
    <t>หมวดค่าวัสดุ</t>
  </si>
  <si>
    <t>วัสดุสำนักงาน</t>
  </si>
  <si>
    <t>วัสดุโฆษณาและเผยแพร่</t>
  </si>
  <si>
    <t>วัสดุคอมพิวเตอร์</t>
  </si>
  <si>
    <t>วัสดุเชื้อเพลิงและหล่อลื่น</t>
  </si>
  <si>
    <t>วัสดุงานบ้านงานครัว</t>
  </si>
  <si>
    <t>หมวดค่าสาธารณูปโภค</t>
  </si>
  <si>
    <t>ค่าไฟฟ้า</t>
  </si>
  <si>
    <t>ค่าโทรศัพท์-โทรสาร</t>
  </si>
  <si>
    <t>ค่าอินเตอร์เน็ตตำบล</t>
  </si>
  <si>
    <t>ค่าไปรษณีย์โทรเลข</t>
  </si>
  <si>
    <t>หมวดเงินอุดหนุน</t>
  </si>
  <si>
    <t>หมวดครุภัณฑ์</t>
  </si>
  <si>
    <t>ค่าใช้จ่ายศูนย์ถ่ายทอดเทคโนโลยี</t>
  </si>
  <si>
    <t>เงินเดือนค่าตอบแทนผู้บริหารและสมาชิกสภาท้องถิ่น</t>
  </si>
  <si>
    <t>ค่าใช้จ่ายในงานรัฐพิธี</t>
  </si>
  <si>
    <t>โครงการอบรมเพิ่มประสิทธิภาพผู้บริหาร สอบต. ฯ</t>
  </si>
  <si>
    <t>โครงการฝึกอบรมเพิ่มประสิทธิภาพคุณธรรมจริยธรรมพนักงานฯ</t>
  </si>
  <si>
    <t>โครงการประชาคมหมู่บ้าน</t>
  </si>
  <si>
    <t>โครงการอบรมความรู้ด้านงานสารบรรณ</t>
  </si>
  <si>
    <t>โครงการอบรมความรู้ด้านกฎหมายในอำนาจหน้าที่</t>
  </si>
  <si>
    <t>โครงการฝึกอบรมบูรณาการแผนชุมชนสู่แผนพัฒนาจังหวัด</t>
  </si>
  <si>
    <t>ครุภัณฑ์สำนักงาน</t>
  </si>
  <si>
    <t>ครุภัณฑ์โฆษณาและเผยแพร่</t>
  </si>
  <si>
    <t>ครุภัณฑ์คอมพิวเตอร์</t>
  </si>
  <si>
    <t>โครงการส่งเสริมการท่องเที่ยวชุมชนตำบลห้วยยางขาม</t>
  </si>
  <si>
    <t>คลัง</t>
  </si>
  <si>
    <t>สาธารณสุข</t>
  </si>
  <si>
    <t>ศึกษา</t>
  </si>
  <si>
    <t>สวัสดิการฯ</t>
  </si>
  <si>
    <t>ช่าง</t>
  </si>
  <si>
    <t>-</t>
  </si>
  <si>
    <t>ครู</t>
  </si>
  <si>
    <t>โครงการซักซ้อมเผชิญเหตุการสาธารณภัย</t>
  </si>
  <si>
    <t>โครงการฝึกอบรมอาสาสมัครท้องถิ่นป้องกันไฟป่าฯ</t>
  </si>
  <si>
    <t>โครงการรักน้ำ รักป่า รักษาแผ่นดิน</t>
  </si>
  <si>
    <t>โครงการฝึกอบรมพัฒนาคุณภาพชีวิตผู้สูงอายุ</t>
  </si>
  <si>
    <t>โครงการจัดงานประเพณีสรงน้ำพระธาตุตำหนักธรรม</t>
  </si>
  <si>
    <t>โครงการจัดงานประเพณีหล่อเทียนพรรษา</t>
  </si>
  <si>
    <t>โครงการจัดงานประเพณีบรรพชาสามเณรฯ</t>
  </si>
  <si>
    <t>โครงการอบรมให้ความรู้และจัดกิจกรรมวันเอดส์โลก</t>
  </si>
  <si>
    <t>วัสดุวิทยาศาสตร์และการแพทย์</t>
  </si>
  <si>
    <t>วัสดุก่อสร้าง</t>
  </si>
  <si>
    <t>วัสดุไฟฟ้า</t>
  </si>
  <si>
    <t>วัสดุอาหารเสริมนม</t>
  </si>
  <si>
    <t>อุดหนุนอาหารกลางวัน(โรงเรียน)</t>
  </si>
  <si>
    <t>ครุภัณฑ์ดับเพลิง</t>
  </si>
  <si>
    <t>หมวดค่าที่ดินและสิ่งก่อสร้าง</t>
  </si>
  <si>
    <t>ค่าปรับปรุงซ่อมแซมที่ดินและสิ่งก่อสร้าง</t>
  </si>
  <si>
    <t>หมวดงบกลาง</t>
  </si>
  <si>
    <t>เงินสมทบประกันสังคม</t>
  </si>
  <si>
    <t>เงินสำรองจ่ายกรณีฉุกเฉิน</t>
  </si>
  <si>
    <t>สมทบกองทุนหลักประกันสุขภาพตำบล</t>
  </si>
  <si>
    <t>สมทบกองทุนสวัสดิการชุมชนตำบล</t>
  </si>
  <si>
    <t>เงินสมทบกองทุนบำเหน็จบำนาญ</t>
  </si>
  <si>
    <t>เบี้ยยังชีพผู้ป่วยเอดส์</t>
  </si>
  <si>
    <t>เบี้ยยังชีพผู้สูงอายุ</t>
  </si>
  <si>
    <t>เบี้ยยังชีพผู้พิการ</t>
  </si>
  <si>
    <t>รายงานผลการดำเนินงานประจำปีงบประมาณ 2561</t>
  </si>
  <si>
    <t>เงินเดือนพนักงานส่วนตำบลและเงินเพิ่มต่างๆ</t>
  </si>
  <si>
    <t>ค่าตอบแทนการปฏิบัติงานนอกเวลาราชการ</t>
  </si>
  <si>
    <t>โครงการเพาะพันธ์และปลูกต้นไม้ท้องถิ่นเพื่อเพิ่มพื่นที่สีฯ</t>
  </si>
  <si>
    <t>โครงการฝึกอบรมประชุมชี้แจงการอยู่ร่วมกันอย่างสมานฉันท์</t>
  </si>
  <si>
    <t>โครงการอบรมเพิ่มสมรรถนะและศึกษาดูงานกลุ่ม ฯ</t>
  </si>
  <si>
    <t>ค่าซ่อมแซมบำรุงรักษาครุภัณฑ์</t>
  </si>
  <si>
    <t>โครงการป้องกันและลดอุบัติเหตุทางถนน</t>
  </si>
  <si>
    <t>โครงการป้องกันและแก้ไขปัญหายาเสพติด</t>
  </si>
  <si>
    <t>สำรวจข้อมูลสัตว์และขึ้นทะเบียนสัตว์ปลอดโรคฯ</t>
  </si>
  <si>
    <t>ขับเคลื่อนสัตว์ปลอดโรคคนปลอดภัยจากพิษสุนัขบ้า</t>
  </si>
  <si>
    <t>โครงการป้องกันไข้เลือดออก</t>
  </si>
  <si>
    <t>โครงการฝึกอบรมอาชีพนวดแผนไทย</t>
  </si>
  <si>
    <t>โครงการฝึกอบรมพัฒนาศักยภาพสตรีตำบลห้วยยางขาม</t>
  </si>
  <si>
    <t>โครงการฝึกอบรมพัฒนาคุณภาพชีวิตผู้พิการ</t>
  </si>
  <si>
    <t>โครงการฝึกอบรมพัฒนาคุณภาพชีวิตผู้ป่วยเอดส์</t>
  </si>
  <si>
    <t>โครงการฝึกอบรมพัฒนาคุณภาพชีวิตผู้ด้อยโอกาส</t>
  </si>
  <si>
    <t>โครงการฝึกอบรมส่งเสริมความรักความอบอุ่นในครอบครัว</t>
  </si>
  <si>
    <t>โครงการฝึกอบรมอาชีพการทำขนมไทย</t>
  </si>
  <si>
    <t>โครงการส่งเสริมพลังภูมิปัญญาและการเรียนรู้ผู้สูงอายุ</t>
  </si>
  <si>
    <t>โครงการจัดกิจกรรมพัฒนาผู้เรียนฯ</t>
  </si>
  <si>
    <t>โครงการสนับสนุนค่าใช้จ่ายการบริหารสถานศึกษา</t>
  </si>
  <si>
    <t>โครงการประชาชน เด็ก และเยาวชนสดใส ใส่ใจ รักการอ่าน</t>
  </si>
  <si>
    <t>อาหารกลางวันศูนย์พัฒนาเด็กเล็ก</t>
  </si>
  <si>
    <t>โครงการจัดการแข่งขันกีฬาสีศูนย์พัฒนาเด็กเล็กสัมพันธ์</t>
  </si>
  <si>
    <t>โครงการจัดการแข่งขันกีฬาเยาวชนและประชาชน</t>
  </si>
  <si>
    <t>โครงการคนไทยสดใสใส่ใจสุขภาพด้วยการออกกำลังกาย</t>
  </si>
  <si>
    <t>โครงการจัดงานวันเด็กแห่งชาติ</t>
  </si>
  <si>
    <t>โครงการอบรมคุณธรรมจริยธรรมเยาวชนตำบลห้วยยางขาม</t>
  </si>
  <si>
    <t>โครงกาสนับสนุนหลักปรัชญาตามแนวเศรษฐกิจพอเพียง</t>
  </si>
  <si>
    <t>อุดหนุนโครงการศิลปะวัฒนธรรม OTOP</t>
  </si>
  <si>
    <t>อุดหนุนโครงการพิธีถวายดอกไม้จันทน์ฯ</t>
  </si>
  <si>
    <t>ต่อเติมอาคารสำนักงานอบต.ชั้น2</t>
  </si>
  <si>
    <t>เสริมผิวทางหินคลุกถนนเพื่อการเกษตร ม.5</t>
  </si>
  <si>
    <t>เสริมผิวทางหินคลุกถนนเพื่อการเกษตร ม.8</t>
  </si>
  <si>
    <t>ก่อสร้างรางระบายน้ำ ม.9</t>
  </si>
  <si>
    <t>ก่อสร้างท่อลอดเหลี่ยม ม.10</t>
  </si>
  <si>
    <t>เสริมผิวทางหินคลุกถนนเพื่อการเกษตร ม.10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</si>
</sst>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4" fillId="0" borderId="1" xfId="1" applyFont="1" applyBorder="1"/>
    <xf numFmtId="0" fontId="4" fillId="0" borderId="1" xfId="0" applyFont="1" applyBorder="1" applyAlignment="1">
      <alignment horizontal="center"/>
    </xf>
    <xf numFmtId="164" fontId="2" fillId="0" borderId="0" xfId="0" applyNumberFormat="1" applyFont="1"/>
    <xf numFmtId="164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3"/>
  <sheetViews>
    <sheetView tabSelected="1" view="pageLayout" topLeftCell="A151" zoomScaleNormal="100" workbookViewId="0">
      <selection activeCell="A155" sqref="A155:XFD156"/>
    </sheetView>
  </sheetViews>
  <sheetFormatPr baseColWidth="10" defaultColWidth="9" defaultRowHeight="24" x14ac:dyDescent="0.4"/>
  <cols>
    <col min="1" max="1" width="7.1640625" style="1" customWidth="1"/>
    <col min="2" max="2" width="42.1640625" style="1" customWidth="1"/>
    <col min="3" max="3" width="13.6640625" style="1" customWidth="1"/>
    <col min="4" max="4" width="11.5" style="1" customWidth="1"/>
    <col min="5" max="5" width="20.1640625" style="1" customWidth="1"/>
    <col min="6" max="6" width="11.1640625" style="1" bestFit="1" customWidth="1"/>
    <col min="7" max="10" width="9" style="1"/>
    <col min="11" max="11" width="11.1640625" style="1" bestFit="1" customWidth="1"/>
    <col min="12" max="12" width="9.83203125" style="1" bestFit="1" customWidth="1"/>
    <col min="13" max="13" width="13.1640625" style="1" customWidth="1"/>
    <col min="14" max="16384" width="9" style="1"/>
  </cols>
  <sheetData>
    <row r="1" spans="1:13" ht="27" x14ac:dyDescent="0.45">
      <c r="A1" s="22">
        <v>3</v>
      </c>
      <c r="B1" s="22"/>
      <c r="C1" s="22"/>
      <c r="D1" s="22"/>
    </row>
    <row r="2" spans="1:13" ht="27" x14ac:dyDescent="0.45">
      <c r="A2" s="2" t="s">
        <v>73</v>
      </c>
      <c r="B2" s="2"/>
    </row>
    <row r="3" spans="1:13" ht="27" x14ac:dyDescent="0.45">
      <c r="A3" s="2" t="s">
        <v>0</v>
      </c>
      <c r="B3" s="2"/>
    </row>
    <row r="5" spans="1:13" ht="27" x14ac:dyDescent="0.45">
      <c r="A5" s="4" t="s">
        <v>1</v>
      </c>
      <c r="B5" s="4" t="s">
        <v>2</v>
      </c>
      <c r="C5" s="4" t="s">
        <v>3</v>
      </c>
      <c r="D5" s="4" t="s">
        <v>4</v>
      </c>
      <c r="F5" s="1" t="s">
        <v>41</v>
      </c>
      <c r="G5" s="1" t="s">
        <v>42</v>
      </c>
      <c r="H5" s="1" t="s">
        <v>44</v>
      </c>
      <c r="I5" s="1" t="s">
        <v>45</v>
      </c>
      <c r="J5" s="1" t="s">
        <v>43</v>
      </c>
      <c r="K5" s="1" t="s">
        <v>47</v>
      </c>
    </row>
    <row r="6" spans="1:13" x14ac:dyDescent="0.4">
      <c r="A6" s="6">
        <v>1</v>
      </c>
      <c r="B6" s="3" t="s">
        <v>29</v>
      </c>
      <c r="C6" s="11">
        <v>2394971</v>
      </c>
      <c r="D6" s="3"/>
      <c r="F6" s="19" t="s">
        <v>46</v>
      </c>
      <c r="G6" s="19" t="s">
        <v>46</v>
      </c>
      <c r="H6" s="19" t="s">
        <v>46</v>
      </c>
      <c r="I6" s="19" t="s">
        <v>46</v>
      </c>
      <c r="J6" s="19" t="s">
        <v>46</v>
      </c>
    </row>
    <row r="7" spans="1:13" x14ac:dyDescent="0.4">
      <c r="A7" s="6">
        <v>2</v>
      </c>
      <c r="B7" s="3" t="s">
        <v>74</v>
      </c>
      <c r="C7" s="11">
        <v>9829188</v>
      </c>
      <c r="D7" s="3"/>
      <c r="F7" s="1">
        <v>943680</v>
      </c>
      <c r="G7" s="1">
        <v>285360</v>
      </c>
      <c r="H7" s="1">
        <v>528600</v>
      </c>
      <c r="I7" s="1">
        <v>572460</v>
      </c>
      <c r="J7" s="1">
        <v>488700</v>
      </c>
      <c r="K7" s="1">
        <v>1026670</v>
      </c>
      <c r="L7" s="1">
        <v>2858880</v>
      </c>
      <c r="M7" s="9">
        <f>SUM(F7:L7)</f>
        <v>6704350</v>
      </c>
    </row>
    <row r="8" spans="1:13" x14ac:dyDescent="0.4">
      <c r="A8" s="3"/>
      <c r="B8" s="8" t="s">
        <v>5</v>
      </c>
      <c r="C8" s="5">
        <f>SUM(C6:C7)</f>
        <v>12224159</v>
      </c>
      <c r="D8" s="3"/>
    </row>
    <row r="10" spans="1:13" ht="27" x14ac:dyDescent="0.45">
      <c r="A10" s="2" t="s">
        <v>6</v>
      </c>
      <c r="B10" s="2"/>
    </row>
    <row r="12" spans="1:13" ht="27" x14ac:dyDescent="0.45">
      <c r="A12" s="4" t="s">
        <v>1</v>
      </c>
      <c r="B12" s="4" t="s">
        <v>2</v>
      </c>
      <c r="C12" s="4" t="s">
        <v>3</v>
      </c>
      <c r="D12" s="4" t="s">
        <v>4</v>
      </c>
      <c r="F12" s="1" t="s">
        <v>41</v>
      </c>
      <c r="G12" s="1" t="s">
        <v>42</v>
      </c>
      <c r="H12" s="1" t="s">
        <v>44</v>
      </c>
      <c r="I12" s="1" t="s">
        <v>45</v>
      </c>
      <c r="J12" s="1" t="s">
        <v>43</v>
      </c>
    </row>
    <row r="13" spans="1:13" x14ac:dyDescent="0.4">
      <c r="A13" s="6">
        <v>1</v>
      </c>
      <c r="B13" s="3" t="s">
        <v>7</v>
      </c>
      <c r="C13" s="10">
        <f>68150</f>
        <v>68150</v>
      </c>
      <c r="D13" s="3"/>
    </row>
    <row r="14" spans="1:13" x14ac:dyDescent="0.4">
      <c r="A14" s="6">
        <v>2</v>
      </c>
      <c r="B14" s="3" t="s">
        <v>75</v>
      </c>
      <c r="C14" s="10">
        <f>20800+15200</f>
        <v>36000</v>
      </c>
      <c r="D14" s="3"/>
    </row>
    <row r="15" spans="1:13" x14ac:dyDescent="0.4">
      <c r="A15" s="6">
        <v>3</v>
      </c>
      <c r="B15" s="3" t="s">
        <v>8</v>
      </c>
      <c r="C15" s="10">
        <f>206400+77100+22452+36000</f>
        <v>341952</v>
      </c>
      <c r="D15" s="3"/>
      <c r="F15" s="1">
        <v>107300</v>
      </c>
      <c r="H15" s="1">
        <v>28000</v>
      </c>
      <c r="I15" s="1">
        <v>36000</v>
      </c>
      <c r="K15" s="1">
        <f>SUM(F15:I15)</f>
        <v>171300</v>
      </c>
      <c r="L15" s="9">
        <f>SUM(C15+K15)</f>
        <v>513252</v>
      </c>
    </row>
    <row r="16" spans="1:13" x14ac:dyDescent="0.4">
      <c r="A16" s="6">
        <v>4</v>
      </c>
      <c r="B16" s="3" t="s">
        <v>9</v>
      </c>
      <c r="C16" s="10">
        <f>18900+21800+4800+9200+14670</f>
        <v>69370</v>
      </c>
      <c r="D16" s="3"/>
      <c r="F16" s="1">
        <v>18470</v>
      </c>
      <c r="G16" s="1">
        <v>4800</v>
      </c>
      <c r="I16" s="1">
        <v>8800</v>
      </c>
      <c r="J16" s="1">
        <v>10150</v>
      </c>
      <c r="K16" s="1">
        <f>SUM(F16:J16)</f>
        <v>42220</v>
      </c>
      <c r="L16" s="9">
        <f>SUM(C16+K16)</f>
        <v>111590</v>
      </c>
    </row>
    <row r="17" spans="1:4" x14ac:dyDescent="0.4">
      <c r="A17" s="6"/>
      <c r="B17" s="8" t="s">
        <v>5</v>
      </c>
      <c r="C17" s="12">
        <f>SUM(C13:C16)</f>
        <v>515472</v>
      </c>
      <c r="D17" s="3"/>
    </row>
    <row r="33" spans="1:11" ht="27" x14ac:dyDescent="0.45">
      <c r="A33" s="22">
        <v>4</v>
      </c>
      <c r="B33" s="22"/>
      <c r="C33" s="22"/>
      <c r="D33" s="22"/>
    </row>
    <row r="34" spans="1:11" ht="27" x14ac:dyDescent="0.45">
      <c r="A34" s="2" t="s">
        <v>10</v>
      </c>
      <c r="B34" s="2"/>
    </row>
    <row r="35" spans="1:11" ht="27" x14ac:dyDescent="0.45">
      <c r="A35" s="4" t="s">
        <v>1</v>
      </c>
      <c r="B35" s="4" t="s">
        <v>2</v>
      </c>
      <c r="C35" s="4" t="s">
        <v>3</v>
      </c>
      <c r="D35" s="4" t="s">
        <v>4</v>
      </c>
      <c r="F35" s="1" t="s">
        <v>41</v>
      </c>
      <c r="G35" s="1" t="s">
        <v>42</v>
      </c>
      <c r="H35" s="1" t="s">
        <v>44</v>
      </c>
      <c r="I35" s="1" t="s">
        <v>45</v>
      </c>
      <c r="J35" s="1" t="s">
        <v>43</v>
      </c>
    </row>
    <row r="36" spans="1:11" x14ac:dyDescent="0.4">
      <c r="A36" s="6">
        <v>1</v>
      </c>
      <c r="B36" s="3" t="s">
        <v>11</v>
      </c>
      <c r="C36" s="10">
        <f>176673+76950+4800+39050+4900+25500</f>
        <v>327873</v>
      </c>
      <c r="D36" s="3"/>
      <c r="F36" s="1">
        <v>63500</v>
      </c>
      <c r="G36" s="1">
        <v>9400</v>
      </c>
      <c r="H36" s="1">
        <v>9900</v>
      </c>
      <c r="I36" s="1">
        <v>3000</v>
      </c>
      <c r="J36" s="1">
        <v>18600</v>
      </c>
      <c r="K36" s="9">
        <f>SUM(C36+F36+G36+H36+I36+J36)</f>
        <v>432273</v>
      </c>
    </row>
    <row r="37" spans="1:11" x14ac:dyDescent="0.4">
      <c r="A37" s="6">
        <v>2</v>
      </c>
      <c r="B37" s="3" t="s">
        <v>12</v>
      </c>
      <c r="C37" s="10">
        <f>279655+115510+319802+62400+289600</f>
        <v>1066967</v>
      </c>
      <c r="D37" s="3"/>
      <c r="F37" s="1">
        <v>145290</v>
      </c>
      <c r="G37" s="1">
        <v>359868</v>
      </c>
      <c r="H37" s="1">
        <v>0</v>
      </c>
      <c r="I37" s="1">
        <v>81600</v>
      </c>
      <c r="J37" s="1">
        <v>276913</v>
      </c>
      <c r="K37" s="9">
        <f>SUM(C37+F37+G37+I37+J37)</f>
        <v>1930638</v>
      </c>
    </row>
    <row r="38" spans="1:11" x14ac:dyDescent="0.4">
      <c r="A38" s="6">
        <v>3</v>
      </c>
      <c r="B38" s="3" t="s">
        <v>13</v>
      </c>
      <c r="C38" s="10">
        <v>18375</v>
      </c>
      <c r="D38" s="3"/>
      <c r="K38" s="9">
        <f t="shared" ref="K38:K40" si="0">SUM(C38+F38+G38+H38+I38+J38)</f>
        <v>18375</v>
      </c>
    </row>
    <row r="39" spans="1:11" x14ac:dyDescent="0.4">
      <c r="A39" s="6">
        <v>4</v>
      </c>
      <c r="B39" s="3" t="s">
        <v>30</v>
      </c>
      <c r="C39" s="10">
        <v>1000</v>
      </c>
      <c r="D39" s="3"/>
      <c r="K39" s="9"/>
    </row>
    <row r="40" spans="1:11" x14ac:dyDescent="0.4">
      <c r="A40" s="6">
        <v>5</v>
      </c>
      <c r="B40" s="3" t="s">
        <v>14</v>
      </c>
      <c r="C40" s="10">
        <f>101469+48498+10940+11608+8420+100762</f>
        <v>281697</v>
      </c>
      <c r="D40" s="3"/>
      <c r="F40" s="1">
        <v>50114</v>
      </c>
      <c r="G40" s="1">
        <v>16460</v>
      </c>
      <c r="H40" s="1">
        <v>13680</v>
      </c>
      <c r="I40" s="1">
        <v>9920</v>
      </c>
      <c r="J40" s="1">
        <v>23930</v>
      </c>
      <c r="K40" s="9">
        <f t="shared" si="0"/>
        <v>395801</v>
      </c>
    </row>
    <row r="41" spans="1:11" x14ac:dyDescent="0.4">
      <c r="A41" s="6">
        <v>6</v>
      </c>
      <c r="B41" s="13" t="s">
        <v>32</v>
      </c>
      <c r="C41" s="10">
        <v>7460</v>
      </c>
      <c r="D41" s="3"/>
    </row>
    <row r="42" spans="1:11" x14ac:dyDescent="0.4">
      <c r="A42" s="6">
        <v>7</v>
      </c>
      <c r="B42" s="3" t="s">
        <v>33</v>
      </c>
      <c r="C42" s="10">
        <v>10665</v>
      </c>
      <c r="D42" s="3"/>
    </row>
    <row r="43" spans="1:11" x14ac:dyDescent="0.4">
      <c r="A43" s="6">
        <v>8</v>
      </c>
      <c r="B43" s="3" t="s">
        <v>34</v>
      </c>
      <c r="C43" s="10">
        <v>2985</v>
      </c>
      <c r="D43" s="3"/>
    </row>
    <row r="44" spans="1:11" x14ac:dyDescent="0.4">
      <c r="A44" s="6">
        <v>9</v>
      </c>
      <c r="B44" s="3" t="s">
        <v>35</v>
      </c>
      <c r="C44" s="10">
        <v>4050</v>
      </c>
      <c r="D44" s="3"/>
    </row>
    <row r="45" spans="1:11" x14ac:dyDescent="0.4">
      <c r="A45" s="6">
        <v>10</v>
      </c>
      <c r="B45" s="3" t="s">
        <v>36</v>
      </c>
      <c r="C45" s="10">
        <v>6000</v>
      </c>
      <c r="D45" s="3"/>
    </row>
    <row r="46" spans="1:11" x14ac:dyDescent="0.4">
      <c r="A46" s="6">
        <v>11</v>
      </c>
      <c r="B46" s="3" t="s">
        <v>50</v>
      </c>
      <c r="C46" s="10">
        <v>2850</v>
      </c>
      <c r="D46" s="3"/>
    </row>
    <row r="47" spans="1:11" x14ac:dyDescent="0.4">
      <c r="A47" s="6">
        <v>12</v>
      </c>
      <c r="B47" s="3" t="s">
        <v>76</v>
      </c>
      <c r="C47" s="10">
        <v>2000</v>
      </c>
      <c r="D47" s="3"/>
    </row>
    <row r="48" spans="1:11" x14ac:dyDescent="0.4">
      <c r="A48" s="6">
        <v>13</v>
      </c>
      <c r="B48" s="3" t="s">
        <v>77</v>
      </c>
      <c r="C48" s="10">
        <v>3285</v>
      </c>
      <c r="D48" s="3"/>
    </row>
    <row r="49" spans="1:11" x14ac:dyDescent="0.4">
      <c r="A49" s="6">
        <v>14</v>
      </c>
      <c r="B49" s="3" t="s">
        <v>31</v>
      </c>
      <c r="C49" s="10">
        <v>215580</v>
      </c>
      <c r="D49" s="3"/>
    </row>
    <row r="50" spans="1:11" x14ac:dyDescent="0.4">
      <c r="A50" s="6">
        <v>15</v>
      </c>
      <c r="B50" s="3" t="s">
        <v>78</v>
      </c>
      <c r="C50" s="10">
        <v>85070</v>
      </c>
      <c r="D50" s="3"/>
    </row>
    <row r="51" spans="1:11" x14ac:dyDescent="0.4">
      <c r="A51" s="6">
        <v>16</v>
      </c>
      <c r="B51" s="3" t="s">
        <v>79</v>
      </c>
      <c r="C51" s="10">
        <f>93635+9500+19910+1450+4560+1800</f>
        <v>130855</v>
      </c>
      <c r="D51" s="3"/>
    </row>
    <row r="52" spans="1:11" x14ac:dyDescent="0.4">
      <c r="A52" s="6">
        <v>17</v>
      </c>
      <c r="B52" s="1" t="s">
        <v>48</v>
      </c>
      <c r="C52" s="10">
        <v>15850</v>
      </c>
      <c r="D52" s="3"/>
    </row>
    <row r="53" spans="1:11" x14ac:dyDescent="0.4">
      <c r="A53" s="6">
        <v>18</v>
      </c>
      <c r="B53" s="3" t="s">
        <v>49</v>
      </c>
      <c r="C53" s="10">
        <v>49700.2</v>
      </c>
      <c r="D53" s="3"/>
    </row>
    <row r="54" spans="1:11" x14ac:dyDescent="0.4">
      <c r="A54" s="6">
        <v>19</v>
      </c>
      <c r="B54" s="3" t="s">
        <v>80</v>
      </c>
      <c r="C54" s="10">
        <v>13610</v>
      </c>
      <c r="D54" s="3"/>
    </row>
    <row r="55" spans="1:11" x14ac:dyDescent="0.4">
      <c r="A55" s="6">
        <v>20</v>
      </c>
      <c r="B55" s="3" t="s">
        <v>81</v>
      </c>
      <c r="C55" s="10">
        <v>18900</v>
      </c>
      <c r="D55" s="3"/>
    </row>
    <row r="56" spans="1:11" x14ac:dyDescent="0.4">
      <c r="A56" s="6">
        <v>21</v>
      </c>
      <c r="B56" s="3" t="s">
        <v>55</v>
      </c>
      <c r="C56" s="10">
        <v>14745</v>
      </c>
      <c r="D56" s="3"/>
    </row>
    <row r="57" spans="1:11" x14ac:dyDescent="0.4">
      <c r="A57" s="6">
        <v>22</v>
      </c>
      <c r="B57" s="3" t="s">
        <v>82</v>
      </c>
      <c r="C57" s="10">
        <v>6498</v>
      </c>
      <c r="D57" s="3"/>
      <c r="E57" s="1">
        <v>71129.61</v>
      </c>
      <c r="F57" s="1">
        <v>6300</v>
      </c>
      <c r="G57" s="1">
        <v>9186.24</v>
      </c>
      <c r="H57" s="1">
        <v>1780</v>
      </c>
      <c r="I57" s="1">
        <v>1770</v>
      </c>
      <c r="J57" s="1">
        <v>1000</v>
      </c>
      <c r="K57" s="9">
        <f>SUM(E57:J57)</f>
        <v>91165.85</v>
      </c>
    </row>
    <row r="58" spans="1:11" x14ac:dyDescent="0.4">
      <c r="A58" s="6">
        <v>23</v>
      </c>
      <c r="B58" s="3" t="s">
        <v>83</v>
      </c>
      <c r="C58" s="10">
        <v>32490</v>
      </c>
      <c r="D58" s="3"/>
    </row>
    <row r="59" spans="1:11" x14ac:dyDescent="0.4">
      <c r="A59" s="6">
        <v>24</v>
      </c>
      <c r="B59" s="3" t="s">
        <v>84</v>
      </c>
      <c r="C59" s="10">
        <v>300</v>
      </c>
      <c r="D59" s="3"/>
    </row>
    <row r="60" spans="1:11" x14ac:dyDescent="0.4">
      <c r="A60" s="6">
        <v>25</v>
      </c>
      <c r="B60" s="3" t="s">
        <v>51</v>
      </c>
      <c r="C60" s="10">
        <v>13760</v>
      </c>
      <c r="D60" s="3"/>
    </row>
    <row r="61" spans="1:11" x14ac:dyDescent="0.4">
      <c r="A61" s="6">
        <v>26</v>
      </c>
      <c r="B61" s="3" t="s">
        <v>85</v>
      </c>
      <c r="C61" s="10">
        <v>14460</v>
      </c>
      <c r="D61" s="3"/>
    </row>
    <row r="62" spans="1:11" x14ac:dyDescent="0.4">
      <c r="A62" s="6">
        <v>27</v>
      </c>
      <c r="B62" s="3" t="s">
        <v>86</v>
      </c>
      <c r="C62" s="10">
        <v>8860</v>
      </c>
      <c r="D62" s="3"/>
    </row>
    <row r="63" spans="1:11" x14ac:dyDescent="0.4">
      <c r="A63" s="6">
        <v>28</v>
      </c>
      <c r="B63" s="3" t="s">
        <v>87</v>
      </c>
      <c r="C63" s="10">
        <v>4860</v>
      </c>
      <c r="D63" s="3"/>
    </row>
    <row r="64" spans="1:11" x14ac:dyDescent="0.4">
      <c r="A64" s="18"/>
      <c r="B64" s="14"/>
      <c r="C64" s="21"/>
      <c r="D64" s="14"/>
    </row>
    <row r="65" spans="1:4" ht="27" x14ac:dyDescent="0.45">
      <c r="A65" s="22">
        <v>5</v>
      </c>
      <c r="B65" s="22"/>
      <c r="C65" s="22"/>
      <c r="D65" s="22"/>
    </row>
    <row r="66" spans="1:4" x14ac:dyDescent="0.4">
      <c r="A66" s="18"/>
      <c r="B66" s="14"/>
      <c r="C66" s="21"/>
      <c r="D66" s="14"/>
    </row>
    <row r="67" spans="1:4" x14ac:dyDescent="0.4">
      <c r="A67" s="6">
        <v>29</v>
      </c>
      <c r="B67" s="3" t="s">
        <v>88</v>
      </c>
      <c r="C67" s="10">
        <v>4860</v>
      </c>
      <c r="D67" s="3"/>
    </row>
    <row r="68" spans="1:4" x14ac:dyDescent="0.4">
      <c r="A68" s="6">
        <v>30</v>
      </c>
      <c r="B68" s="3" t="s">
        <v>89</v>
      </c>
      <c r="C68" s="10">
        <v>4960</v>
      </c>
      <c r="D68" s="3"/>
    </row>
    <row r="69" spans="1:4" x14ac:dyDescent="0.4">
      <c r="A69" s="6">
        <v>31</v>
      </c>
      <c r="B69" s="3" t="s">
        <v>90</v>
      </c>
      <c r="C69" s="10">
        <v>9260</v>
      </c>
      <c r="D69" s="3"/>
    </row>
    <row r="70" spans="1:4" x14ac:dyDescent="0.4">
      <c r="A70" s="6">
        <v>32</v>
      </c>
      <c r="B70" s="3" t="s">
        <v>91</v>
      </c>
      <c r="C70" s="10">
        <v>10000</v>
      </c>
      <c r="D70" s="3"/>
    </row>
    <row r="71" spans="1:4" x14ac:dyDescent="0.4">
      <c r="A71" s="6">
        <v>33</v>
      </c>
      <c r="B71" s="3" t="s">
        <v>92</v>
      </c>
      <c r="C71" s="10">
        <v>11560</v>
      </c>
      <c r="D71" s="3"/>
    </row>
    <row r="72" spans="1:4" x14ac:dyDescent="0.4">
      <c r="A72" s="6">
        <v>34</v>
      </c>
      <c r="B72" s="3" t="s">
        <v>93</v>
      </c>
      <c r="C72" s="10">
        <v>10000</v>
      </c>
      <c r="D72" s="3"/>
    </row>
    <row r="73" spans="1:4" x14ac:dyDescent="0.4">
      <c r="A73" s="6">
        <v>35</v>
      </c>
      <c r="B73" s="3" t="s">
        <v>94</v>
      </c>
      <c r="C73" s="10">
        <v>98600</v>
      </c>
      <c r="D73" s="3"/>
    </row>
    <row r="74" spans="1:4" x14ac:dyDescent="0.4">
      <c r="A74" s="6">
        <v>36</v>
      </c>
      <c r="B74" s="3" t="s">
        <v>95</v>
      </c>
      <c r="C74" s="10">
        <v>2500</v>
      </c>
      <c r="D74" s="3"/>
    </row>
    <row r="75" spans="1:4" x14ac:dyDescent="0.4">
      <c r="A75" s="6">
        <v>37</v>
      </c>
      <c r="B75" s="3" t="s">
        <v>96</v>
      </c>
      <c r="C75" s="10">
        <v>290200</v>
      </c>
      <c r="D75" s="3"/>
    </row>
    <row r="76" spans="1:4" x14ac:dyDescent="0.4">
      <c r="A76" s="6">
        <v>38</v>
      </c>
      <c r="B76" s="3" t="s">
        <v>97</v>
      </c>
      <c r="C76" s="10">
        <v>10000</v>
      </c>
      <c r="D76" s="3"/>
    </row>
    <row r="77" spans="1:4" x14ac:dyDescent="0.4">
      <c r="A77" s="6">
        <v>39</v>
      </c>
      <c r="B77" s="3" t="s">
        <v>98</v>
      </c>
      <c r="C77" s="10">
        <v>30000</v>
      </c>
      <c r="D77" s="3"/>
    </row>
    <row r="78" spans="1:4" x14ac:dyDescent="0.4">
      <c r="A78" s="6">
        <v>40</v>
      </c>
      <c r="B78" s="3" t="s">
        <v>99</v>
      </c>
      <c r="C78" s="10">
        <v>2760</v>
      </c>
      <c r="D78" s="3"/>
    </row>
    <row r="79" spans="1:4" x14ac:dyDescent="0.4">
      <c r="A79" s="6">
        <v>41</v>
      </c>
      <c r="B79" s="3" t="s">
        <v>100</v>
      </c>
      <c r="C79" s="10">
        <v>44980</v>
      </c>
      <c r="D79" s="3"/>
    </row>
    <row r="80" spans="1:4" x14ac:dyDescent="0.4">
      <c r="A80" s="6">
        <v>42</v>
      </c>
      <c r="B80" s="3" t="s">
        <v>52</v>
      </c>
      <c r="C80" s="10">
        <v>30000</v>
      </c>
      <c r="D80" s="3"/>
    </row>
    <row r="81" spans="1:4" x14ac:dyDescent="0.4">
      <c r="A81" s="6">
        <v>43</v>
      </c>
      <c r="B81" s="3" t="s">
        <v>53</v>
      </c>
      <c r="C81" s="10">
        <v>18385</v>
      </c>
      <c r="D81" s="3"/>
    </row>
    <row r="82" spans="1:4" x14ac:dyDescent="0.4">
      <c r="A82" s="6">
        <v>44</v>
      </c>
      <c r="B82" s="3" t="s">
        <v>54</v>
      </c>
      <c r="C82" s="10">
        <v>29932</v>
      </c>
      <c r="D82" s="3"/>
    </row>
    <row r="83" spans="1:4" x14ac:dyDescent="0.4">
      <c r="A83" s="6">
        <v>45</v>
      </c>
      <c r="B83" s="3" t="s">
        <v>101</v>
      </c>
      <c r="C83" s="10">
        <v>10000</v>
      </c>
      <c r="D83" s="3"/>
    </row>
    <row r="84" spans="1:4" x14ac:dyDescent="0.4">
      <c r="A84" s="6">
        <v>46</v>
      </c>
      <c r="B84" s="3" t="s">
        <v>40</v>
      </c>
      <c r="C84" s="10">
        <v>40000</v>
      </c>
      <c r="D84" s="3"/>
    </row>
    <row r="85" spans="1:4" x14ac:dyDescent="0.4">
      <c r="A85" s="6">
        <v>47</v>
      </c>
      <c r="B85" s="3" t="s">
        <v>28</v>
      </c>
      <c r="C85" s="10">
        <v>61385</v>
      </c>
      <c r="D85" s="3"/>
    </row>
    <row r="86" spans="1:4" x14ac:dyDescent="0.4">
      <c r="A86" s="6">
        <v>48</v>
      </c>
      <c r="B86" s="3" t="s">
        <v>102</v>
      </c>
      <c r="C86" s="10">
        <v>800</v>
      </c>
      <c r="D86" s="3"/>
    </row>
    <row r="87" spans="1:4" x14ac:dyDescent="0.4">
      <c r="A87" s="3"/>
      <c r="B87" s="8" t="s">
        <v>5</v>
      </c>
      <c r="C87" s="5">
        <f>SUM(C36+C37+C38+C39+C40+C41+C42+C43+C44+C45+C46+C47+C48+C49+C50+C51+C52+C53+C54+C55+C56+C57+C58+C59+C60+C61+C62+C63+C67+C68+C69+C70+C71+C72+C73+C74+C75+C76+C77+C78+C79+C80+C81+C82+C83+C84+C85+C86)</f>
        <v>3080927.2</v>
      </c>
      <c r="D87" s="3"/>
    </row>
    <row r="88" spans="1:4" x14ac:dyDescent="0.4">
      <c r="A88" s="14"/>
      <c r="B88" s="15"/>
      <c r="C88" s="16"/>
      <c r="D88" s="14"/>
    </row>
    <row r="89" spans="1:4" x14ac:dyDescent="0.4">
      <c r="A89" s="14"/>
      <c r="B89" s="15"/>
      <c r="C89" s="16"/>
      <c r="D89" s="14"/>
    </row>
    <row r="90" spans="1:4" x14ac:dyDescent="0.4">
      <c r="A90" s="14"/>
      <c r="B90" s="15"/>
      <c r="C90" s="16"/>
      <c r="D90" s="14"/>
    </row>
    <row r="91" spans="1:4" x14ac:dyDescent="0.4">
      <c r="A91" s="14"/>
      <c r="B91" s="15"/>
      <c r="C91" s="16"/>
      <c r="D91" s="14"/>
    </row>
    <row r="92" spans="1:4" x14ac:dyDescent="0.4">
      <c r="A92" s="14"/>
      <c r="B92" s="15"/>
      <c r="C92" s="16"/>
      <c r="D92" s="14"/>
    </row>
    <row r="93" spans="1:4" x14ac:dyDescent="0.4">
      <c r="A93" s="14"/>
      <c r="B93" s="15"/>
      <c r="C93" s="16"/>
      <c r="D93" s="14"/>
    </row>
    <row r="94" spans="1:4" x14ac:dyDescent="0.4">
      <c r="A94" s="14"/>
      <c r="B94" s="15"/>
      <c r="C94" s="16"/>
      <c r="D94" s="14"/>
    </row>
    <row r="95" spans="1:4" x14ac:dyDescent="0.4">
      <c r="A95" s="14"/>
      <c r="B95" s="15"/>
      <c r="C95" s="16"/>
      <c r="D95" s="14"/>
    </row>
    <row r="96" spans="1:4" x14ac:dyDescent="0.4">
      <c r="A96" s="14"/>
      <c r="B96" s="15"/>
      <c r="C96" s="16"/>
      <c r="D96" s="14"/>
    </row>
    <row r="97" spans="1:4" x14ac:dyDescent="0.4">
      <c r="A97" s="14"/>
      <c r="B97" s="15"/>
      <c r="C97" s="16"/>
      <c r="D97" s="14"/>
    </row>
    <row r="98" spans="1:4" ht="27" x14ac:dyDescent="0.45">
      <c r="A98" s="22">
        <v>6</v>
      </c>
      <c r="B98" s="22"/>
      <c r="C98" s="22"/>
      <c r="D98" s="22"/>
    </row>
    <row r="99" spans="1:4" ht="27" x14ac:dyDescent="0.45">
      <c r="A99" s="2" t="s">
        <v>15</v>
      </c>
      <c r="B99" s="2"/>
    </row>
    <row r="100" spans="1:4" ht="27" x14ac:dyDescent="0.45">
      <c r="A100" s="4" t="s">
        <v>1</v>
      </c>
      <c r="B100" s="4" t="s">
        <v>2</v>
      </c>
      <c r="C100" s="4" t="s">
        <v>3</v>
      </c>
      <c r="D100" s="4" t="s">
        <v>4</v>
      </c>
    </row>
    <row r="101" spans="1:4" x14ac:dyDescent="0.4">
      <c r="A101" s="6">
        <v>1</v>
      </c>
      <c r="B101" s="3" t="s">
        <v>16</v>
      </c>
      <c r="C101" s="10">
        <f>151663+39999+5000+19998+9992+12000</f>
        <v>238652</v>
      </c>
      <c r="D101" s="3"/>
    </row>
    <row r="102" spans="1:4" x14ac:dyDescent="0.4">
      <c r="A102" s="6">
        <v>2</v>
      </c>
      <c r="B102" s="3" t="s">
        <v>17</v>
      </c>
      <c r="C102" s="10">
        <v>54825</v>
      </c>
      <c r="D102" s="3"/>
    </row>
    <row r="103" spans="1:4" x14ac:dyDescent="0.4">
      <c r="A103" s="6">
        <v>3</v>
      </c>
      <c r="B103" s="3" t="s">
        <v>18</v>
      </c>
      <c r="C103" s="10">
        <f>20000+10000+4940+9950+9990</f>
        <v>54880</v>
      </c>
      <c r="D103" s="3"/>
    </row>
    <row r="104" spans="1:4" x14ac:dyDescent="0.4">
      <c r="A104" s="6">
        <v>4</v>
      </c>
      <c r="B104" s="3" t="s">
        <v>19</v>
      </c>
      <c r="C104" s="10">
        <f>125971+44400+3060</f>
        <v>173431</v>
      </c>
      <c r="D104" s="3"/>
    </row>
    <row r="105" spans="1:4" x14ac:dyDescent="0.4">
      <c r="A105" s="6">
        <v>5</v>
      </c>
      <c r="B105" s="3" t="s">
        <v>20</v>
      </c>
      <c r="C105" s="10">
        <v>17999</v>
      </c>
      <c r="D105" s="3"/>
    </row>
    <row r="106" spans="1:4" x14ac:dyDescent="0.4">
      <c r="A106" s="6">
        <v>6</v>
      </c>
      <c r="B106" s="3" t="s">
        <v>56</v>
      </c>
      <c r="C106" s="10">
        <v>42410</v>
      </c>
      <c r="D106" s="3"/>
    </row>
    <row r="107" spans="1:4" x14ac:dyDescent="0.4">
      <c r="A107" s="6">
        <v>7</v>
      </c>
      <c r="B107" s="3" t="s">
        <v>57</v>
      </c>
      <c r="C107" s="10">
        <v>41330</v>
      </c>
      <c r="D107" s="3"/>
    </row>
    <row r="108" spans="1:4" x14ac:dyDescent="0.4">
      <c r="A108" s="6">
        <v>8</v>
      </c>
      <c r="B108" s="3" t="s">
        <v>58</v>
      </c>
      <c r="C108" s="10">
        <v>49585</v>
      </c>
      <c r="D108" s="3"/>
    </row>
    <row r="109" spans="1:4" x14ac:dyDescent="0.4">
      <c r="A109" s="6">
        <v>9</v>
      </c>
      <c r="B109" s="3" t="s">
        <v>59</v>
      </c>
      <c r="C109" s="10">
        <v>515645.66</v>
      </c>
      <c r="D109" s="3"/>
    </row>
    <row r="110" spans="1:4" x14ac:dyDescent="0.4">
      <c r="A110" s="6"/>
      <c r="B110" s="8" t="s">
        <v>5</v>
      </c>
      <c r="C110" s="7">
        <f>SUM(C101:C109)</f>
        <v>1188757.6599999999</v>
      </c>
      <c r="D110" s="3"/>
    </row>
    <row r="111" spans="1:4" ht="27" x14ac:dyDescent="0.45">
      <c r="A111" s="22"/>
      <c r="B111" s="22"/>
      <c r="C111" s="22"/>
      <c r="D111" s="22"/>
    </row>
    <row r="112" spans="1:4" ht="27" x14ac:dyDescent="0.45">
      <c r="A112" s="2" t="s">
        <v>21</v>
      </c>
      <c r="B112" s="2"/>
    </row>
    <row r="114" spans="1:4" ht="27" x14ac:dyDescent="0.45">
      <c r="A114" s="4" t="s">
        <v>1</v>
      </c>
      <c r="B114" s="4" t="s">
        <v>2</v>
      </c>
      <c r="C114" s="4" t="s">
        <v>3</v>
      </c>
      <c r="D114" s="4" t="s">
        <v>4</v>
      </c>
    </row>
    <row r="115" spans="1:4" x14ac:dyDescent="0.4">
      <c r="A115" s="6">
        <v>1</v>
      </c>
      <c r="B115" s="3" t="s">
        <v>22</v>
      </c>
      <c r="C115" s="10">
        <v>211802.05</v>
      </c>
      <c r="D115" s="3"/>
    </row>
    <row r="116" spans="1:4" x14ac:dyDescent="0.4">
      <c r="A116" s="6">
        <v>2</v>
      </c>
      <c r="B116" s="3" t="s">
        <v>23</v>
      </c>
      <c r="C116" s="10">
        <v>5182.01</v>
      </c>
      <c r="D116" s="3"/>
    </row>
    <row r="117" spans="1:4" x14ac:dyDescent="0.4">
      <c r="A117" s="6">
        <v>3</v>
      </c>
      <c r="B117" s="3" t="s">
        <v>24</v>
      </c>
      <c r="C117" s="10">
        <v>34775</v>
      </c>
      <c r="D117" s="3"/>
    </row>
    <row r="118" spans="1:4" x14ac:dyDescent="0.4">
      <c r="A118" s="6">
        <v>4</v>
      </c>
      <c r="B118" s="3" t="s">
        <v>25</v>
      </c>
      <c r="C118" s="10">
        <v>5800</v>
      </c>
      <c r="D118" s="3"/>
    </row>
    <row r="119" spans="1:4" x14ac:dyDescent="0.4">
      <c r="A119" s="6"/>
      <c r="B119" s="8" t="s">
        <v>5</v>
      </c>
      <c r="C119" s="12">
        <f>SUM(C115:C118)</f>
        <v>257559.06</v>
      </c>
      <c r="D119" s="3"/>
    </row>
    <row r="121" spans="1:4" ht="27" x14ac:dyDescent="0.45">
      <c r="A121" s="2" t="s">
        <v>26</v>
      </c>
      <c r="B121" s="2"/>
    </row>
    <row r="123" spans="1:4" ht="27" x14ac:dyDescent="0.45">
      <c r="A123" s="4" t="s">
        <v>1</v>
      </c>
      <c r="B123" s="4" t="s">
        <v>2</v>
      </c>
      <c r="C123" s="4" t="s">
        <v>3</v>
      </c>
      <c r="D123" s="4" t="s">
        <v>4</v>
      </c>
    </row>
    <row r="124" spans="1:4" ht="27" x14ac:dyDescent="0.45">
      <c r="A124" s="6">
        <v>1</v>
      </c>
      <c r="B124" s="17" t="s">
        <v>103</v>
      </c>
      <c r="C124" s="10">
        <v>30000</v>
      </c>
      <c r="D124" s="4"/>
    </row>
    <row r="125" spans="1:4" ht="27" x14ac:dyDescent="0.45">
      <c r="A125" s="6">
        <v>2</v>
      </c>
      <c r="B125" s="17" t="s">
        <v>104</v>
      </c>
      <c r="C125" s="10">
        <v>30000</v>
      </c>
      <c r="D125" s="4"/>
    </row>
    <row r="126" spans="1:4" ht="27" x14ac:dyDescent="0.45">
      <c r="A126" s="6">
        <v>3</v>
      </c>
      <c r="B126" s="17" t="s">
        <v>60</v>
      </c>
      <c r="C126" s="10">
        <v>909000</v>
      </c>
      <c r="D126" s="4"/>
    </row>
    <row r="127" spans="1:4" x14ac:dyDescent="0.4">
      <c r="A127" s="6"/>
      <c r="B127" s="8" t="s">
        <v>5</v>
      </c>
      <c r="C127" s="20">
        <f>SUM(C124:C126)</f>
        <v>969000</v>
      </c>
      <c r="D127" s="3"/>
    </row>
    <row r="128" spans="1:4" x14ac:dyDescent="0.4">
      <c r="A128" s="18"/>
      <c r="B128" s="15"/>
      <c r="C128" s="23"/>
      <c r="D128" s="14"/>
    </row>
    <row r="129" spans="1:4" ht="27" x14ac:dyDescent="0.45">
      <c r="A129" s="22">
        <v>7</v>
      </c>
      <c r="B129" s="22"/>
      <c r="C129" s="22"/>
      <c r="D129" s="22"/>
    </row>
    <row r="130" spans="1:4" ht="27" x14ac:dyDescent="0.45">
      <c r="A130" s="2" t="s">
        <v>27</v>
      </c>
      <c r="B130" s="2"/>
    </row>
    <row r="132" spans="1:4" ht="27" x14ac:dyDescent="0.45">
      <c r="A132" s="4" t="s">
        <v>1</v>
      </c>
      <c r="B132" s="4" t="s">
        <v>2</v>
      </c>
      <c r="C132" s="4" t="s">
        <v>3</v>
      </c>
      <c r="D132" s="4" t="s">
        <v>4</v>
      </c>
    </row>
    <row r="133" spans="1:4" x14ac:dyDescent="0.4">
      <c r="A133" s="6">
        <v>1</v>
      </c>
      <c r="B133" s="3" t="s">
        <v>37</v>
      </c>
      <c r="C133" s="10">
        <f>61350+19500+17700</f>
        <v>98550</v>
      </c>
      <c r="D133" s="3"/>
    </row>
    <row r="134" spans="1:4" x14ac:dyDescent="0.4">
      <c r="A134" s="6">
        <v>2</v>
      </c>
      <c r="B134" s="3" t="s">
        <v>38</v>
      </c>
      <c r="C134" s="10">
        <v>8900</v>
      </c>
      <c r="D134" s="3"/>
    </row>
    <row r="135" spans="1:4" x14ac:dyDescent="0.4">
      <c r="A135" s="6">
        <v>3</v>
      </c>
      <c r="B135" s="3" t="s">
        <v>39</v>
      </c>
      <c r="C135" s="10">
        <f>16800+2500</f>
        <v>19300</v>
      </c>
      <c r="D135" s="3"/>
    </row>
    <row r="136" spans="1:4" x14ac:dyDescent="0.4">
      <c r="A136" s="6">
        <v>4</v>
      </c>
      <c r="B136" s="3" t="s">
        <v>61</v>
      </c>
      <c r="C136" s="10">
        <v>22000</v>
      </c>
      <c r="D136" s="3"/>
    </row>
    <row r="137" spans="1:4" x14ac:dyDescent="0.4">
      <c r="A137" s="6"/>
      <c r="B137" s="8" t="s">
        <v>5</v>
      </c>
      <c r="C137" s="7">
        <f>SUM(C133:C136)</f>
        <v>148750</v>
      </c>
      <c r="D137" s="3"/>
    </row>
    <row r="139" spans="1:4" ht="27" x14ac:dyDescent="0.45">
      <c r="A139" s="2" t="s">
        <v>62</v>
      </c>
      <c r="B139" s="2"/>
    </row>
    <row r="141" spans="1:4" ht="27" x14ac:dyDescent="0.45">
      <c r="A141" s="4" t="s">
        <v>1</v>
      </c>
      <c r="B141" s="4" t="s">
        <v>2</v>
      </c>
      <c r="C141" s="4" t="s">
        <v>3</v>
      </c>
      <c r="D141" s="4" t="s">
        <v>4</v>
      </c>
    </row>
    <row r="142" spans="1:4" x14ac:dyDescent="0.4">
      <c r="A142" s="6">
        <v>1</v>
      </c>
      <c r="B142" s="3" t="s">
        <v>105</v>
      </c>
      <c r="C142" s="10">
        <v>402000</v>
      </c>
      <c r="D142" s="3"/>
    </row>
    <row r="143" spans="1:4" x14ac:dyDescent="0.4">
      <c r="A143" s="6">
        <v>2</v>
      </c>
      <c r="B143" s="3" t="s">
        <v>106</v>
      </c>
      <c r="C143" s="10">
        <v>400000</v>
      </c>
      <c r="D143" s="3"/>
    </row>
    <row r="144" spans="1:4" x14ac:dyDescent="0.4">
      <c r="A144" s="6">
        <v>3</v>
      </c>
      <c r="B144" s="3" t="s">
        <v>107</v>
      </c>
      <c r="C144" s="10">
        <v>300000</v>
      </c>
      <c r="D144" s="3"/>
    </row>
    <row r="145" spans="1:4" x14ac:dyDescent="0.4">
      <c r="A145" s="6">
        <v>4</v>
      </c>
      <c r="B145" s="3" t="s">
        <v>108</v>
      </c>
      <c r="C145" s="10">
        <v>434000</v>
      </c>
      <c r="D145" s="3"/>
    </row>
    <row r="146" spans="1:4" x14ac:dyDescent="0.4">
      <c r="A146" s="6">
        <v>5</v>
      </c>
      <c r="B146" s="3" t="s">
        <v>109</v>
      </c>
      <c r="C146" s="10">
        <v>97000</v>
      </c>
      <c r="D146" s="3"/>
    </row>
    <row r="147" spans="1:4" x14ac:dyDescent="0.4">
      <c r="A147" s="6">
        <v>6</v>
      </c>
      <c r="B147" s="3" t="s">
        <v>110</v>
      </c>
      <c r="C147" s="10">
        <v>273000</v>
      </c>
      <c r="D147" s="3"/>
    </row>
    <row r="148" spans="1:4" x14ac:dyDescent="0.4">
      <c r="A148" s="6">
        <v>7</v>
      </c>
      <c r="B148" s="3" t="s">
        <v>63</v>
      </c>
      <c r="C148" s="10">
        <v>459500</v>
      </c>
      <c r="D148" s="3"/>
    </row>
    <row r="149" spans="1:4" x14ac:dyDescent="0.4">
      <c r="A149" s="6"/>
      <c r="B149" s="8" t="s">
        <v>5</v>
      </c>
      <c r="C149" s="7">
        <f>SUM(C142:C148)</f>
        <v>2365500</v>
      </c>
      <c r="D149" s="3"/>
    </row>
    <row r="161" spans="1:4" ht="27" x14ac:dyDescent="0.45">
      <c r="A161" s="22">
        <v>8</v>
      </c>
      <c r="B161" s="22"/>
      <c r="C161" s="22"/>
      <c r="D161" s="22"/>
    </row>
    <row r="162" spans="1:4" ht="27" x14ac:dyDescent="0.45">
      <c r="A162" s="2" t="s">
        <v>64</v>
      </c>
      <c r="B162" s="2"/>
    </row>
    <row r="164" spans="1:4" ht="27" x14ac:dyDescent="0.45">
      <c r="A164" s="4" t="s">
        <v>1</v>
      </c>
      <c r="B164" s="4" t="s">
        <v>2</v>
      </c>
      <c r="C164" s="4" t="s">
        <v>3</v>
      </c>
      <c r="D164" s="4" t="s">
        <v>4</v>
      </c>
    </row>
    <row r="165" spans="1:4" x14ac:dyDescent="0.4">
      <c r="A165" s="6">
        <v>1</v>
      </c>
      <c r="B165" s="3" t="s">
        <v>65</v>
      </c>
      <c r="C165" s="10">
        <f>87840+23423</f>
        <v>111263</v>
      </c>
      <c r="D165" s="3"/>
    </row>
    <row r="166" spans="1:4" x14ac:dyDescent="0.4">
      <c r="A166" s="6">
        <v>2</v>
      </c>
      <c r="B166" s="3" t="s">
        <v>66</v>
      </c>
      <c r="C166" s="10">
        <v>432554</v>
      </c>
      <c r="D166" s="3"/>
    </row>
    <row r="167" spans="1:4" x14ac:dyDescent="0.4">
      <c r="A167" s="6">
        <v>3</v>
      </c>
      <c r="B167" s="3" t="s">
        <v>67</v>
      </c>
      <c r="C167" s="10">
        <v>100000</v>
      </c>
      <c r="D167" s="3"/>
    </row>
    <row r="168" spans="1:4" x14ac:dyDescent="0.4">
      <c r="A168" s="6">
        <v>4</v>
      </c>
      <c r="B168" s="3" t="s">
        <v>68</v>
      </c>
      <c r="C168" s="10">
        <v>50000</v>
      </c>
      <c r="D168" s="3"/>
    </row>
    <row r="169" spans="1:4" x14ac:dyDescent="0.4">
      <c r="A169" s="6">
        <v>5</v>
      </c>
      <c r="B169" s="3" t="s">
        <v>69</v>
      </c>
      <c r="C169" s="10">
        <v>152407</v>
      </c>
      <c r="D169" s="3"/>
    </row>
    <row r="170" spans="1:4" x14ac:dyDescent="0.4">
      <c r="A170" s="6">
        <v>6</v>
      </c>
      <c r="B170" s="3" t="s">
        <v>70</v>
      </c>
      <c r="C170" s="10">
        <v>448000</v>
      </c>
      <c r="D170" s="3"/>
    </row>
    <row r="171" spans="1:4" x14ac:dyDescent="0.4">
      <c r="A171" s="6">
        <v>7</v>
      </c>
      <c r="B171" s="3" t="s">
        <v>71</v>
      </c>
      <c r="C171" s="10">
        <v>6784800</v>
      </c>
      <c r="D171" s="3"/>
    </row>
    <row r="172" spans="1:4" x14ac:dyDescent="0.4">
      <c r="A172" s="6">
        <v>8</v>
      </c>
      <c r="B172" s="3" t="s">
        <v>72</v>
      </c>
      <c r="C172" s="10">
        <v>2447457.34</v>
      </c>
      <c r="D172" s="3"/>
    </row>
    <row r="173" spans="1:4" x14ac:dyDescent="0.4">
      <c r="A173" s="6"/>
      <c r="B173" s="8" t="s">
        <v>5</v>
      </c>
      <c r="C173" s="7">
        <f>SUM(C165:C172)</f>
        <v>10526481.34</v>
      </c>
      <c r="D173" s="3"/>
    </row>
  </sheetData>
  <mergeCells count="7">
    <mergeCell ref="A161:D161"/>
    <mergeCell ref="A1:D1"/>
    <mergeCell ref="A33:D33"/>
    <mergeCell ref="A65:D65"/>
    <mergeCell ref="A111:D111"/>
    <mergeCell ref="A98:D98"/>
    <mergeCell ref="A129:D129"/>
  </mergeCells>
  <pageMargins left="0.9055118110236221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com004</dc:creator>
  <cp:lastModifiedBy>Microsoft Office User</cp:lastModifiedBy>
  <cp:lastPrinted>2019-05-03T06:19:09Z</cp:lastPrinted>
  <dcterms:created xsi:type="dcterms:W3CDTF">2014-12-08T08:02:54Z</dcterms:created>
  <dcterms:modified xsi:type="dcterms:W3CDTF">2019-06-12T05:36:02Z</dcterms:modified>
</cp:coreProperties>
</file>